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00FDAB24-984A-47A5-957E-F8B827DF9353}" xr6:coauthVersionLast="45" xr6:coauthVersionMax="45" xr10:uidLastSave="{00000000-0000-0000-0000-000000000000}"/>
  <bookViews>
    <workbookView xWindow="-120" yWindow="-120" windowWidth="29040" windowHeight="15840" activeTab="7" xr2:uid="{00000000-000D-0000-FFFF-FFFF00000000}"/>
  </bookViews>
  <sheets>
    <sheet name="титул" sheetId="9" r:id="rId1"/>
    <sheet name=" ф 1" sheetId="7" r:id="rId2"/>
    <sheet name="ф 2" sheetId="12" r:id="rId3"/>
    <sheet name="ф 3" sheetId="13" r:id="rId4"/>
    <sheet name="ф 4" sheetId="3" r:id="rId5"/>
    <sheet name="ф 5" sheetId="14" r:id="rId6"/>
    <sheet name="ф 6" sheetId="6" r:id="rId7"/>
    <sheet name=" ф7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8" l="1"/>
  <c r="G13" i="12" l="1"/>
  <c r="G15" i="12"/>
  <c r="G12" i="12"/>
  <c r="R18" i="7"/>
  <c r="R12" i="7"/>
  <c r="Q13" i="7"/>
  <c r="Q14" i="7"/>
  <c r="Q15" i="7"/>
  <c r="Q17" i="7"/>
  <c r="Q18" i="7"/>
  <c r="Q11" i="7"/>
  <c r="N11" i="7"/>
  <c r="N12" i="7"/>
  <c r="N13" i="7"/>
  <c r="N15" i="7"/>
  <c r="N14" i="7"/>
  <c r="R19" i="7"/>
  <c r="R14" i="7"/>
  <c r="R15" i="7"/>
  <c r="R16" i="7"/>
  <c r="P13" i="7"/>
  <c r="P11" i="7" s="1"/>
  <c r="O13" i="7"/>
  <c r="O11" i="7" s="1"/>
  <c r="P12" i="7"/>
  <c r="O12" i="7"/>
  <c r="P15" i="7"/>
  <c r="O15" i="7"/>
  <c r="O14" i="7"/>
  <c r="P14" i="7"/>
  <c r="Q12" i="7" l="1"/>
  <c r="R13" i="7"/>
  <c r="E13" i="12"/>
  <c r="E12" i="12" l="1"/>
  <c r="I12" i="14" l="1"/>
  <c r="F13" i="12" l="1"/>
  <c r="K11" i="8" l="1"/>
  <c r="F12" i="12"/>
  <c r="R11" i="7" l="1"/>
</calcChain>
</file>

<file path=xl/sharedStrings.xml><?xml version="1.0" encoding="utf-8"?>
<sst xmlns="http://schemas.openxmlformats.org/spreadsheetml/2006/main" count="179" uniqueCount="127">
  <si>
    <t>Код аналитической программной классификации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</si>
  <si>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</si>
  <si>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соисполнители</t>
  </si>
  <si>
    <t>Код бюджетной классификации</t>
  </si>
  <si>
    <t>Расходы бюджета муниципального образования, тыс. рублей</t>
  </si>
  <si>
    <t>МП</t>
  </si>
  <si>
    <t>Пп</t>
  </si>
  <si>
    <t>ОМ</t>
  </si>
  <si>
    <t>М</t>
  </si>
  <si>
    <t>И</t>
  </si>
  <si>
    <t>ГРБС</t>
  </si>
  <si>
    <t>Рз</t>
  </si>
  <si>
    <t>Пр</t>
  </si>
  <si>
    <t>ЦС</t>
  </si>
  <si>
    <t>ВР</t>
  </si>
  <si>
    <t>Всего</t>
  </si>
  <si>
    <t>1</t>
  </si>
  <si>
    <t>01</t>
  </si>
  <si>
    <t>04</t>
  </si>
  <si>
    <t>2</t>
  </si>
  <si>
    <t>05</t>
  </si>
  <si>
    <t>03</t>
  </si>
  <si>
    <t>Наименование муниципальной программы, подпрограммы</t>
  </si>
  <si>
    <t>Источник финансирования</t>
  </si>
  <si>
    <t>в том числе:</t>
  </si>
  <si>
    <t>Фактические расходы на отчетную дату</t>
  </si>
  <si>
    <t>Оценка расходов, тыс.руб.</t>
  </si>
  <si>
    <t>Наименование подпрограммы, основного мероприятия, мероприятия</t>
  </si>
  <si>
    <t>Срок выполнения плановый</t>
  </si>
  <si>
    <t>Срок выполнения фактический</t>
  </si>
  <si>
    <t>Проблемы, возникшие в ходе реализации мероприятия</t>
  </si>
  <si>
    <t>Коды аналитической программной классификации</t>
  </si>
  <si>
    <t>№ п/п</t>
  </si>
  <si>
    <t>Наименование целевого показателя (индикатора)</t>
  </si>
  <si>
    <t>Единица измерения</t>
  </si>
  <si>
    <t>Значения целевого показателя (индикатора)</t>
  </si>
  <si>
    <t>Обоснование отклонений значений целевого показателя (индикатора) на конец отчетного периода</t>
  </si>
  <si>
    <t>Вид правового акта</t>
  </si>
  <si>
    <t>Дата принятия</t>
  </si>
  <si>
    <t>Номер</t>
  </si>
  <si>
    <t>Суть изменений (краткое изложение)</t>
  </si>
  <si>
    <t>УТВЕРЖДАЮ</t>
  </si>
  <si>
    <t>Муниципальная программа, подпрограмма</t>
  </si>
  <si>
    <t>Координатор</t>
  </si>
  <si>
    <t>Ответственный исполнитель</t>
  </si>
  <si>
    <t xml:space="preserve">Эффективность реализации муниципальной программы (подпрограммы) </t>
  </si>
  <si>
    <t>Степень достижения плановых значений целевых показателей (индикаторов)</t>
  </si>
  <si>
    <t xml:space="preserve">Степень реализации мероприятий </t>
  </si>
  <si>
    <t>Степень соответствия запланированному уровню расходов</t>
  </si>
  <si>
    <t xml:space="preserve">Эффективность использования средств бюджета муниципального района (городского округа) </t>
  </si>
  <si>
    <t>СПмп</t>
  </si>
  <si>
    <t>СМмп</t>
  </si>
  <si>
    <t>СРмп</t>
  </si>
  <si>
    <t>0</t>
  </si>
  <si>
    <t>Кассовые расходы, %</t>
  </si>
  <si>
    <t xml:space="preserve">факт на конец отчетного периода  </t>
  </si>
  <si>
    <t>Отношение фактических расходов  к оценке расходов, %</t>
  </si>
  <si>
    <t>Э мп (гр 7*гр 10)</t>
  </si>
  <si>
    <t>Эбс (гр 8/гр 9)</t>
  </si>
  <si>
    <t>Форма 1</t>
  </si>
  <si>
    <r>
      <t xml:space="preserve">Ответственный исполнитель </t>
    </r>
    <r>
      <rPr>
        <u/>
        <sz val="11"/>
        <rFont val="Times New Roman"/>
        <family val="1"/>
        <charset val="204"/>
      </rPr>
      <t>Управление жилищно-коммунального хозяйства Администрации города Воткинска</t>
    </r>
  </si>
  <si>
    <t>сводная бюджетная роспись, план на 1 января отчетного года</t>
  </si>
  <si>
    <t>сводная бюджетная роспись на отчетную дату</t>
  </si>
  <si>
    <t>кассовое исполнение на отчетную дату</t>
  </si>
  <si>
    <t>к плану на 1 января отчетного года (гр15/гр13*100)</t>
  </si>
  <si>
    <t>к плану на отчетную дату (гр15/гр14*100)</t>
  </si>
  <si>
    <t>Форма 2</t>
  </si>
  <si>
    <r>
      <t xml:space="preserve">Ответственный исполнитель </t>
    </r>
    <r>
      <rPr>
        <u/>
        <sz val="10"/>
        <rFont val="Times New Roman"/>
        <family val="1"/>
        <charset val="204"/>
      </rPr>
      <t>Управление жилищно-коммунального хозяйства Администрации города Воткинска</t>
    </r>
  </si>
  <si>
    <t>Оценка расходов согласно муниципальной программе</t>
  </si>
  <si>
    <t xml:space="preserve">   средства бюджета Удмуртской Республики</t>
  </si>
  <si>
    <t xml:space="preserve">   собственные средства бюджета муниципального образования</t>
  </si>
  <si>
    <t xml:space="preserve">   средства бюджета Российской Федерации</t>
  </si>
  <si>
    <t>1) бюджет муниципального образования</t>
  </si>
  <si>
    <t>2) средства бюджетов других уровней бюджетной системы Российской Федерации, планируемые к привлечению</t>
  </si>
  <si>
    <t>Форма 3</t>
  </si>
  <si>
    <t>Ответственный исполнитель подпрограммы, основного мероприятия, мероприятия</t>
  </si>
  <si>
    <t>Ожидаемый непосредственный результат, целевой показатель (индикатор)</t>
  </si>
  <si>
    <t>Достигнутый результат, целевой показатель (индикатор)</t>
  </si>
  <si>
    <t>Форма 4</t>
  </si>
  <si>
    <t>Форма 5</t>
  </si>
  <si>
    <t>факт на начало отчетного периода (за прошлый год)</t>
  </si>
  <si>
    <t>план на конец отчетного (текущего) года</t>
  </si>
  <si>
    <t>* расчитывается по следующим формулам:
- для целевых показателей (индикаторов), желательной тенденцией развития которых является увеличение значений: гр.9 = гр.8 / гр.7 ;
- для целевых показателей (индикаторов), желательной тенденцией развития которых является снижение значений:  гр.9 = гр.7 / гр.8 .</t>
  </si>
  <si>
    <t>Относительное отклонение факта от плана*</t>
  </si>
  <si>
    <t>Темп роста к уровню прошлого года, (гр 8/гр 6*100) %**</t>
  </si>
  <si>
    <t>Форма 6</t>
  </si>
  <si>
    <t>Форма 7</t>
  </si>
  <si>
    <t>Управление ЖКХ Администрации города Воткинска</t>
  </si>
  <si>
    <t>Гредягин А.А.</t>
  </si>
  <si>
    <t>Единица</t>
  </si>
  <si>
    <t>Заместитель главы Администрации города Воткинска по архитектуре, строительству, ЖКХ и транспорту</t>
  </si>
  <si>
    <t>А.А. Гредягин</t>
  </si>
  <si>
    <t>в 2023 году муниципальное задание не предусмотрено</t>
  </si>
  <si>
    <t>по состоянию на 01.01.2024</t>
  </si>
  <si>
    <t xml:space="preserve">                          " 31 " января 2024 г.</t>
  </si>
  <si>
    <t>Отчет об использовании бюджетных ассигнований бюджета муниципального образования "Город Воткинск" на реализацию муниципальной программы                                                                              по состоянию на 01.01.2024</t>
  </si>
  <si>
    <t xml:space="preserve">  Отчет о расходах на реализацию муниципальной программы за счет всех источников финансирования                                                                                          по состоянию на 01.01.2024</t>
  </si>
  <si>
    <t>Отчет о выполнении основных мероприятий муниципальной программы по состоянию на 01.01.2024</t>
  </si>
  <si>
    <t>Отчет о выполнении сводных показателей муниципальных заданий на оказание муниципальных услуг (выполнение работ)                                                              муниципальными учреждениями муниципального образования "Город Воткинск" по муниципальной программе                                                                                              по состоянию на 01.01.2024</t>
  </si>
  <si>
    <t>Отчет о достигнутых значениях целевых показателей (индикаторов) муниципальной программы по состоянию на 01.01.2024</t>
  </si>
  <si>
    <t>Управление ЖКХ</t>
  </si>
  <si>
    <t>Управление культуры, спорта и молодежной политики</t>
  </si>
  <si>
    <t>Результаты оценки эффективности муниципальной  программы  по состоянию на 01.01.2024</t>
  </si>
  <si>
    <t>Сведения о внесенных за отчетный период изменениях в муниципальную программу по состоянию на 01.01.2024</t>
  </si>
  <si>
    <t>Отчет о реализации муниципальной программы   "Выполнение наказов избирателей депутатам Воткинской городской Думы на 2023-2026 годы"</t>
  </si>
  <si>
    <r>
      <t xml:space="preserve">Наименование муниципальной программы </t>
    </r>
    <r>
      <rPr>
        <u/>
        <sz val="11"/>
        <rFont val="Times New Roman"/>
        <family val="1"/>
        <charset val="204"/>
      </rPr>
      <t>"Выполнение наказов избирателей депутатам Воткинской городской Думы на 2023-2026 годы"</t>
    </r>
  </si>
  <si>
    <t>"Выполнение наказов избирателей депутатам Воткинской городской Думы на 2023-2026 годы"</t>
  </si>
  <si>
    <r>
      <rPr>
        <sz val="10"/>
        <rFont val="Times New Roman"/>
        <family val="1"/>
        <charset val="204"/>
      </rPr>
      <t>Наименование муниципальной программы</t>
    </r>
    <r>
      <rPr>
        <b/>
        <sz val="10"/>
        <rFont val="Times New Roman"/>
        <family val="1"/>
        <charset val="204"/>
      </rPr>
      <t xml:space="preserve"> </t>
    </r>
    <r>
      <rPr>
        <u/>
        <sz val="10"/>
        <rFont val="Times New Roman"/>
        <family val="1"/>
        <charset val="204"/>
      </rPr>
      <t>"Выполнение наказов избирателей депутатам Воткинской городской Думы на 2023-2026 годы"</t>
    </r>
  </si>
  <si>
    <t>20</t>
  </si>
  <si>
    <r>
      <rPr>
        <sz val="12"/>
        <rFont val="Times New Roman"/>
        <family val="1"/>
        <charset val="204"/>
      </rPr>
      <t>Наименование муниципальной программы</t>
    </r>
    <r>
      <rPr>
        <b/>
        <sz val="12"/>
        <rFont val="Times New Roman"/>
        <family val="1"/>
        <charset val="204"/>
      </rPr>
      <t xml:space="preserve"> </t>
    </r>
    <r>
      <rPr>
        <u/>
        <sz val="11"/>
        <rFont val="Times New Roman"/>
        <family val="1"/>
        <charset val="204"/>
      </rPr>
      <t>"Выполнение наказов избирателей депутатам Воткинской городской Думы на 2023-2026 годы"</t>
    </r>
  </si>
  <si>
    <r>
      <t xml:space="preserve">Наименование муниципальной программы </t>
    </r>
    <r>
      <rPr>
        <u/>
        <sz val="11"/>
        <color indexed="8"/>
        <rFont val="Times New Roman"/>
        <family val="1"/>
        <charset val="204"/>
      </rPr>
      <t>"Выполнение наказов избирателей депутатам Воткинской городской Думы на 2023-2026 годы"</t>
    </r>
  </si>
  <si>
    <t>Выполнение наказов избирателей, включенных в перечень  наказов избирателей на соответствующий финансовый год</t>
  </si>
  <si>
    <t>Выполнение наказов избирателей в сфере жилищно- коммунального хозяйства и благоустройства города</t>
  </si>
  <si>
    <t>Выполнение наказов избирателей  в социальной сфере</t>
  </si>
  <si>
    <t>09</t>
  </si>
  <si>
    <t>3) иные источники</t>
  </si>
  <si>
    <t xml:space="preserve">Выполнение наказов избирателей в сфере жилищно- коммунального хозяйства и благоустройства города </t>
  </si>
  <si>
    <t>Управление культуры, спорта и молодежной политики, Управление образования</t>
  </si>
  <si>
    <t>2023 - 2026 годы</t>
  </si>
  <si>
    <t>Повышение уровня благоустройства территории города Воткинска</t>
  </si>
  <si>
    <t>Укрепление материально-технической базы объектов социальной сферы города Воткинска;
социальное и культурное развитие города</t>
  </si>
  <si>
    <t>Приобретен сегоход "Буран" для подготовки лыжной трассы в Березовском лесу. Установлен детский игровой комплекс в сквере по ул. Юбилейная.</t>
  </si>
  <si>
    <t>Несвоевременная подготовка проектно-сметной документации на выполнение работ; отсутствие заявок от поставщиков при проведении конкурсных прооцедур.</t>
  </si>
  <si>
    <t xml:space="preserve">Выполнены работы по устройству и ремонту тротуаров по ул. Серова, в районе ул. Мичурина, 13, у Больничного комплекса, по ул. Ст. Разина, по ул. Ленина, в районе ТЦ "Космос", по ул. 8 Марта, по ул. Спорта, по ул. Школьная, по ул. Красноармейская, по ул. Освобождения. Проведен ремонт дорог по ул. Луначарского, ул. Ст. Разина, ул. 8 Марта, по ул. Спорта, ул. Вогульская, ул. Кирова. Выполнена реконструкция дороги по ул. Лермонтова. Установлен остановочный павильон ул. Серова, 4, в районе ул. Королева. </t>
  </si>
  <si>
    <t>Доля выполненных наказов избирателей от общего количества наказов избирателей, включенных в перечень наказов избирателей  на соответствующий финансовый год</t>
  </si>
  <si>
    <t xml:space="preserve">  - </t>
  </si>
  <si>
    <t>Не выполнены работы по ремонту лестниц в районе ул. 1905 года, 20 и ул. Зверева, 3 в связи с несвоевременной подготовкой ПСД и отсутствии заявок от подрядчиков при проведении конкурсных процедур.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</si>
</sst>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"/>
  </numFmts>
  <fonts count="39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8.5"/>
      <color indexed="8"/>
      <name val="Times New Roman"/>
      <family val="1"/>
      <charset val="204"/>
    </font>
    <font>
      <b/>
      <sz val="8.5"/>
      <color indexed="8"/>
      <name val="Times New Roman"/>
      <family val="1"/>
      <charset val="204"/>
    </font>
    <font>
      <b/>
      <sz val="8.5"/>
      <name val="Times New Roman"/>
      <family val="1"/>
      <charset val="204"/>
    </font>
    <font>
      <sz val="8.5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8.5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Calibri"/>
      <family val="2"/>
    </font>
    <font>
      <b/>
      <sz val="12"/>
      <name val="Calibri"/>
      <family val="2"/>
      <charset val="204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sz val="14"/>
      <color indexed="8"/>
      <name val="Calibri"/>
      <family val="2"/>
    </font>
    <font>
      <sz val="8"/>
      <name val="Calibri"/>
      <family val="2"/>
    </font>
    <font>
      <u/>
      <sz val="11"/>
      <color theme="10"/>
      <name val="Calibri"/>
      <family val="2"/>
      <scheme val="minor"/>
    </font>
    <font>
      <sz val="8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180">
    <xf numFmtId="0" fontId="0" fillId="0" borderId="0" xfId="0"/>
    <xf numFmtId="0" fontId="1" fillId="0" borderId="0" xfId="0" applyFont="1" applyFill="1"/>
    <xf numFmtId="0" fontId="2" fillId="0" borderId="0" xfId="0" applyFont="1"/>
    <xf numFmtId="49" fontId="0" fillId="0" borderId="0" xfId="0" applyNumberFormat="1"/>
    <xf numFmtId="0" fontId="20" fillId="0" borderId="0" xfId="0" applyFont="1"/>
    <xf numFmtId="0" fontId="0" fillId="0" borderId="0" xfId="0" applyFill="1"/>
    <xf numFmtId="0" fontId="0" fillId="0" borderId="0" xfId="0" applyAlignment="1">
      <alignment horizontal="right"/>
    </xf>
    <xf numFmtId="0" fontId="16" fillId="0" borderId="2" xfId="1" applyFont="1" applyBorder="1" applyAlignment="1">
      <alignment vertical="center" wrapText="1"/>
    </xf>
    <xf numFmtId="0" fontId="16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horizontal="center" vertical="center"/>
    </xf>
    <xf numFmtId="0" fontId="17" fillId="0" borderId="0" xfId="0" applyFont="1"/>
    <xf numFmtId="0" fontId="16" fillId="0" borderId="0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0" fillId="0" borderId="0" xfId="0" applyBorder="1"/>
    <xf numFmtId="0" fontId="24" fillId="0" borderId="1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49" fontId="10" fillId="0" borderId="1" xfId="0" applyNumberFormat="1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Alignment="1"/>
    <xf numFmtId="0" fontId="4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165" fontId="24" fillId="0" borderId="1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5" fillId="0" borderId="0" xfId="0" applyFont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0" fontId="35" fillId="0" borderId="0" xfId="0" applyFont="1"/>
    <xf numFmtId="0" fontId="37" fillId="0" borderId="0" xfId="0" applyFont="1"/>
    <xf numFmtId="0" fontId="12" fillId="0" borderId="0" xfId="1" applyFont="1" applyFill="1" applyBorder="1" applyAlignment="1">
      <alignment horizontal="center" vertical="center" wrapText="1"/>
    </xf>
    <xf numFmtId="49" fontId="1" fillId="0" borderId="0" xfId="0" applyNumberFormat="1" applyFont="1" applyFill="1"/>
    <xf numFmtId="0" fontId="3" fillId="0" borderId="0" xfId="0" applyFont="1" applyFill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2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6" fillId="0" borderId="0" xfId="0" applyFont="1" applyFill="1" applyAlignment="1">
      <alignment horizontal="center" wrapText="1"/>
    </xf>
    <xf numFmtId="0" fontId="2" fillId="0" borderId="0" xfId="0" applyFont="1" applyFill="1"/>
    <xf numFmtId="0" fontId="5" fillId="0" borderId="1" xfId="0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 indent="1"/>
    </xf>
    <xf numFmtId="0" fontId="33" fillId="0" borderId="1" xfId="0" applyFont="1" applyFill="1" applyBorder="1" applyAlignment="1">
      <alignment horizontal="left" wrapText="1"/>
    </xf>
    <xf numFmtId="0" fontId="33" fillId="0" borderId="1" xfId="0" applyFont="1" applyFill="1" applyBorder="1" applyAlignment="1">
      <alignment wrapText="1"/>
    </xf>
    <xf numFmtId="0" fontId="27" fillId="0" borderId="0" xfId="0" applyFont="1" applyFill="1" applyAlignment="1">
      <alignment horizontal="center" wrapText="1"/>
    </xf>
    <xf numFmtId="0" fontId="4" fillId="0" borderId="8" xfId="0" applyFont="1" applyFill="1" applyBorder="1" applyAlignment="1">
      <alignment vertical="center" wrapText="1"/>
    </xf>
    <xf numFmtId="0" fontId="12" fillId="0" borderId="0" xfId="0" applyFont="1" applyFill="1" applyAlignment="1">
      <alignment wrapText="1"/>
    </xf>
    <xf numFmtId="0" fontId="21" fillId="0" borderId="1" xfId="0" applyFont="1" applyFill="1" applyBorder="1" applyAlignment="1">
      <alignment wrapText="1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/>
    </xf>
    <xf numFmtId="14" fontId="21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wrapText="1"/>
    </xf>
    <xf numFmtId="0" fontId="35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15" fillId="0" borderId="0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2" fontId="33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9" fontId="32" fillId="0" borderId="1" xfId="0" applyNumberFormat="1" applyFont="1" applyFill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3" fillId="0" borderId="0" xfId="1" applyFont="1" applyBorder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49" fontId="14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center" wrapText="1"/>
    </xf>
    <xf numFmtId="0" fontId="26" fillId="0" borderId="2" xfId="0" applyFont="1" applyFill="1" applyBorder="1" applyAlignment="1">
      <alignment wrapText="1"/>
    </xf>
    <xf numFmtId="0" fontId="27" fillId="0" borderId="2" xfId="0" applyFont="1" applyFill="1" applyBorder="1" applyAlignment="1">
      <alignment wrapText="1"/>
    </xf>
    <xf numFmtId="0" fontId="4" fillId="0" borderId="7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left" wrapText="1"/>
    </xf>
    <xf numFmtId="49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left" wrapText="1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vertical="center" wrapText="1"/>
    </xf>
    <xf numFmtId="0" fontId="18" fillId="0" borderId="6" xfId="0" applyFont="1" applyFill="1" applyBorder="1"/>
    <xf numFmtId="0" fontId="18" fillId="0" borderId="5" xfId="0" applyFont="1" applyFill="1" applyBorder="1"/>
    <xf numFmtId="0" fontId="15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left" vertical="center" wrapText="1"/>
    </xf>
    <xf numFmtId="0" fontId="29" fillId="0" borderId="0" xfId="0" applyFont="1" applyFill="1" applyAlignment="1">
      <alignment horizontal="justify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165" fontId="32" fillId="0" borderId="1" xfId="0" applyNumberFormat="1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opLeftCell="F1" workbookViewId="0">
      <selection activeCell="A6" sqref="A6:Q6"/>
    </sheetView>
  </sheetViews>
  <sheetFormatPr defaultRowHeight="15" x14ac:dyDescent="0.25"/>
  <cols>
    <col min="1" max="5" width="3.28515625" hidden="1" customWidth="1"/>
    <col min="6" max="6" width="31.85546875" customWidth="1"/>
    <col min="7" max="7" width="13.42578125" customWidth="1"/>
    <col min="8" max="8" width="5.42578125" customWidth="1"/>
    <col min="9" max="10" width="4" customWidth="1"/>
    <col min="11" max="11" width="6.42578125" customWidth="1"/>
    <col min="12" max="12" width="4.5703125" customWidth="1"/>
    <col min="13" max="13" width="9" customWidth="1"/>
    <col min="14" max="14" width="9.42578125" customWidth="1"/>
    <col min="15" max="15" width="14.28515625" customWidth="1"/>
    <col min="16" max="16" width="9.5703125" customWidth="1"/>
    <col min="17" max="17" width="18.42578125" customWidth="1"/>
  </cols>
  <sheetData>
    <row r="1" spans="1:18" ht="33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95" t="s">
        <v>41</v>
      </c>
      <c r="P1" s="96"/>
      <c r="Q1" s="96"/>
      <c r="R1" s="11"/>
    </row>
    <row r="2" spans="1:18" ht="47.2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97" t="s">
        <v>90</v>
      </c>
      <c r="P2" s="98"/>
      <c r="Q2" s="98"/>
      <c r="R2" s="98"/>
    </row>
    <row r="3" spans="1:18" ht="18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7"/>
      <c r="P3" s="7"/>
      <c r="Q3" s="12" t="s">
        <v>91</v>
      </c>
      <c r="R3" s="12"/>
    </row>
    <row r="4" spans="1:18" ht="18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O4" s="99" t="s">
        <v>94</v>
      </c>
      <c r="P4" s="99"/>
      <c r="Q4" s="99"/>
      <c r="R4" s="99"/>
    </row>
    <row r="5" spans="1:18" ht="52.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4"/>
      <c r="O5" s="24"/>
      <c r="P5" s="1"/>
      <c r="Q5" s="1"/>
    </row>
    <row r="6" spans="1:18" ht="39.75" customHeight="1" x14ac:dyDescent="0.25">
      <c r="A6" s="100" t="s">
        <v>104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</row>
    <row r="7" spans="1:18" ht="17.45" customHeight="1" x14ac:dyDescent="0.25">
      <c r="A7" s="100" t="s">
        <v>93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</row>
    <row r="8" spans="1:18" ht="13.9" customHeight="1" x14ac:dyDescent="0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</row>
  </sheetData>
  <mergeCells count="5">
    <mergeCell ref="O1:Q1"/>
    <mergeCell ref="O2:R2"/>
    <mergeCell ref="O4:R4"/>
    <mergeCell ref="A6:Q6"/>
    <mergeCell ref="A7:Q7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R19"/>
  <sheetViews>
    <sheetView workbookViewId="0">
      <selection activeCell="G14" sqref="G14:G15"/>
    </sheetView>
  </sheetViews>
  <sheetFormatPr defaultRowHeight="15" x14ac:dyDescent="0.25"/>
  <cols>
    <col min="1" max="1" width="3.42578125" customWidth="1"/>
    <col min="2" max="2" width="4" style="3" customWidth="1"/>
    <col min="3" max="3" width="3.28515625" style="3" customWidth="1"/>
    <col min="4" max="4" width="3.5703125" customWidth="1"/>
    <col min="5" max="5" width="3.140625" customWidth="1"/>
    <col min="6" max="6" width="3" customWidth="1"/>
    <col min="7" max="7" width="37.28515625" customWidth="1"/>
    <col min="8" max="8" width="18.85546875" customWidth="1"/>
    <col min="9" max="9" width="6.140625" customWidth="1"/>
    <col min="10" max="11" width="4.140625" customWidth="1"/>
    <col min="12" max="12" width="11.42578125" customWidth="1"/>
    <col min="13" max="13" width="6.28515625" customWidth="1"/>
    <col min="14" max="14" width="13.42578125" customWidth="1"/>
    <col min="15" max="15" width="13.5703125" customWidth="1"/>
    <col min="16" max="16" width="15.28515625" customWidth="1"/>
    <col min="17" max="17" width="12.85546875" customWidth="1"/>
    <col min="18" max="18" width="14.5703125" customWidth="1"/>
  </cols>
  <sheetData>
    <row r="2" spans="2:18" s="10" customFormat="1" ht="19.899999999999999" customHeight="1" x14ac:dyDescent="0.2">
      <c r="B2" s="8"/>
      <c r="C2" s="9"/>
      <c r="D2" s="9"/>
      <c r="E2" s="9"/>
      <c r="F2" s="9"/>
      <c r="G2" s="9"/>
      <c r="H2" s="123"/>
      <c r="I2" s="123"/>
      <c r="J2" s="123"/>
      <c r="K2" s="123"/>
      <c r="L2" s="123"/>
      <c r="M2" s="123"/>
      <c r="N2" s="9"/>
      <c r="O2" s="9"/>
      <c r="P2" s="9"/>
      <c r="Q2" s="9"/>
      <c r="R2" s="9" t="s">
        <v>59</v>
      </c>
    </row>
    <row r="3" spans="2:18" s="10" customFormat="1" ht="40.9" customHeight="1" x14ac:dyDescent="0.2">
      <c r="B3" s="124" t="s">
        <v>95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</row>
    <row r="4" spans="2:18" s="10" customFormat="1" ht="17.45" customHeight="1" x14ac:dyDescent="0.2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2:18" s="10" customFormat="1" ht="17.45" customHeight="1" x14ac:dyDescent="0.2">
      <c r="B5" s="129" t="s">
        <v>105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</row>
    <row r="6" spans="2:18" s="10" customFormat="1" ht="19.149999999999999" customHeight="1" x14ac:dyDescent="0.2">
      <c r="B6" s="129" t="s">
        <v>60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</row>
    <row r="7" spans="2:18" ht="14.1" customHeight="1" x14ac:dyDescent="0.25">
      <c r="B7" s="38"/>
      <c r="C7" s="38"/>
      <c r="D7" s="1"/>
      <c r="E7" s="1"/>
      <c r="F7" s="39"/>
      <c r="G7" s="39"/>
      <c r="H7" s="39"/>
      <c r="I7" s="39"/>
      <c r="J7" s="39"/>
      <c r="K7" s="39"/>
      <c r="L7" s="39"/>
      <c r="M7" s="39"/>
      <c r="N7" s="39"/>
      <c r="O7" s="5"/>
      <c r="P7" s="5"/>
      <c r="Q7" s="5"/>
      <c r="R7" s="5"/>
    </row>
    <row r="8" spans="2:18" ht="36.75" customHeight="1" x14ac:dyDescent="0.25">
      <c r="B8" s="128" t="s">
        <v>0</v>
      </c>
      <c r="C8" s="128"/>
      <c r="D8" s="128"/>
      <c r="E8" s="128"/>
      <c r="F8" s="128"/>
      <c r="G8" s="128" t="s">
        <v>1</v>
      </c>
      <c r="H8" s="128" t="s">
        <v>2</v>
      </c>
      <c r="I8" s="128" t="s">
        <v>3</v>
      </c>
      <c r="J8" s="128"/>
      <c r="K8" s="128"/>
      <c r="L8" s="128"/>
      <c r="M8" s="128"/>
      <c r="N8" s="125" t="s">
        <v>4</v>
      </c>
      <c r="O8" s="126"/>
      <c r="P8" s="127"/>
      <c r="Q8" s="125" t="s">
        <v>54</v>
      </c>
      <c r="R8" s="127"/>
    </row>
    <row r="9" spans="2:18" ht="66.75" customHeight="1" x14ac:dyDescent="0.25">
      <c r="B9" s="40" t="s">
        <v>5</v>
      </c>
      <c r="C9" s="40" t="s">
        <v>6</v>
      </c>
      <c r="D9" s="41" t="s">
        <v>7</v>
      </c>
      <c r="E9" s="41" t="s">
        <v>8</v>
      </c>
      <c r="F9" s="41" t="s">
        <v>9</v>
      </c>
      <c r="G9" s="128"/>
      <c r="H9" s="128"/>
      <c r="I9" s="41" t="s">
        <v>10</v>
      </c>
      <c r="J9" s="41" t="s">
        <v>11</v>
      </c>
      <c r="K9" s="41" t="s">
        <v>12</v>
      </c>
      <c r="L9" s="41" t="s">
        <v>13</v>
      </c>
      <c r="M9" s="41" t="s">
        <v>14</v>
      </c>
      <c r="N9" s="41" t="s">
        <v>61</v>
      </c>
      <c r="O9" s="41" t="s">
        <v>62</v>
      </c>
      <c r="P9" s="41" t="s">
        <v>63</v>
      </c>
      <c r="Q9" s="41" t="s">
        <v>64</v>
      </c>
      <c r="R9" s="41" t="s">
        <v>65</v>
      </c>
    </row>
    <row r="10" spans="2:18" ht="16.5" customHeight="1" x14ac:dyDescent="0.25">
      <c r="B10" s="42" t="s">
        <v>16</v>
      </c>
      <c r="C10" s="42" t="s">
        <v>19</v>
      </c>
      <c r="D10" s="43">
        <v>3</v>
      </c>
      <c r="E10" s="43">
        <v>4</v>
      </c>
      <c r="F10" s="43">
        <v>5</v>
      </c>
      <c r="G10" s="43">
        <v>6</v>
      </c>
      <c r="H10" s="44">
        <v>7</v>
      </c>
      <c r="I10" s="44">
        <v>8</v>
      </c>
      <c r="J10" s="44">
        <v>9</v>
      </c>
      <c r="K10" s="44">
        <v>10</v>
      </c>
      <c r="L10" s="44">
        <v>11</v>
      </c>
      <c r="M10" s="44">
        <v>12</v>
      </c>
      <c r="N10" s="44">
        <v>13</v>
      </c>
      <c r="O10" s="44">
        <v>14</v>
      </c>
      <c r="P10" s="44">
        <v>15</v>
      </c>
      <c r="Q10" s="44">
        <v>16</v>
      </c>
      <c r="R10" s="44">
        <v>17</v>
      </c>
    </row>
    <row r="11" spans="2:18" s="5" customFormat="1" ht="20.25" customHeight="1" x14ac:dyDescent="0.25">
      <c r="B11" s="119">
        <v>20</v>
      </c>
      <c r="C11" s="121" t="s">
        <v>53</v>
      </c>
      <c r="D11" s="130"/>
      <c r="E11" s="130"/>
      <c r="F11" s="130"/>
      <c r="G11" s="132" t="s">
        <v>106</v>
      </c>
      <c r="H11" s="45" t="s">
        <v>15</v>
      </c>
      <c r="I11" s="41"/>
      <c r="J11" s="41"/>
      <c r="K11" s="41"/>
      <c r="L11" s="82"/>
      <c r="M11" s="82"/>
      <c r="N11" s="83">
        <f>N12+N13</f>
        <v>10000</v>
      </c>
      <c r="O11" s="83">
        <f>O12+O13</f>
        <v>2288</v>
      </c>
      <c r="P11" s="83">
        <f>P12+P13</f>
        <v>2034.99</v>
      </c>
      <c r="Q11" s="46">
        <f>P11/N11*100</f>
        <v>20.349900000000002</v>
      </c>
      <c r="R11" s="46">
        <f>P11/O11*100</f>
        <v>88.941870629370641</v>
      </c>
    </row>
    <row r="12" spans="2:18" s="5" customFormat="1" ht="20.25" customHeight="1" x14ac:dyDescent="0.25">
      <c r="B12" s="120"/>
      <c r="C12" s="122"/>
      <c r="D12" s="131"/>
      <c r="E12" s="131"/>
      <c r="F12" s="131"/>
      <c r="G12" s="133"/>
      <c r="H12" s="52" t="s">
        <v>100</v>
      </c>
      <c r="I12" s="81">
        <v>935</v>
      </c>
      <c r="J12" s="81"/>
      <c r="K12" s="81"/>
      <c r="L12" s="82"/>
      <c r="M12" s="82"/>
      <c r="N12" s="83">
        <f t="shared" ref="N12:P13" si="0">N14</f>
        <v>9231</v>
      </c>
      <c r="O12" s="83">
        <f t="shared" si="0"/>
        <v>1319</v>
      </c>
      <c r="P12" s="83">
        <f t="shared" si="0"/>
        <v>1070</v>
      </c>
      <c r="Q12" s="46">
        <f t="shared" ref="Q12:Q18" si="1">P12/N12*100</f>
        <v>11.591376882244612</v>
      </c>
      <c r="R12" s="46">
        <f>P12/O12*100</f>
        <v>81.122062168309327</v>
      </c>
    </row>
    <row r="13" spans="2:18" s="5" customFormat="1" ht="30.75" customHeight="1" x14ac:dyDescent="0.25">
      <c r="B13" s="120"/>
      <c r="C13" s="122"/>
      <c r="D13" s="131"/>
      <c r="E13" s="131"/>
      <c r="F13" s="131"/>
      <c r="G13" s="133"/>
      <c r="H13" s="52" t="s">
        <v>101</v>
      </c>
      <c r="I13" s="81">
        <v>938</v>
      </c>
      <c r="J13" s="81"/>
      <c r="K13" s="81"/>
      <c r="L13" s="82"/>
      <c r="M13" s="82"/>
      <c r="N13" s="83">
        <f t="shared" si="0"/>
        <v>769</v>
      </c>
      <c r="O13" s="83">
        <f t="shared" si="0"/>
        <v>969</v>
      </c>
      <c r="P13" s="83">
        <f t="shared" si="0"/>
        <v>964.99</v>
      </c>
      <c r="Q13" s="46">
        <f t="shared" si="1"/>
        <v>125.48634590377112</v>
      </c>
      <c r="R13" s="46">
        <f t="shared" ref="R13:R19" si="2">P13/O13*100</f>
        <v>99.58617131062951</v>
      </c>
    </row>
    <row r="14" spans="2:18" s="5" customFormat="1" ht="36.75" customHeight="1" x14ac:dyDescent="0.25">
      <c r="B14" s="104" t="s">
        <v>108</v>
      </c>
      <c r="C14" s="106" t="s">
        <v>53</v>
      </c>
      <c r="D14" s="106" t="s">
        <v>17</v>
      </c>
      <c r="E14" s="106"/>
      <c r="F14" s="108"/>
      <c r="G14" s="110" t="s">
        <v>111</v>
      </c>
      <c r="H14" s="52" t="s">
        <v>100</v>
      </c>
      <c r="I14" s="47">
        <v>935</v>
      </c>
      <c r="J14" s="40"/>
      <c r="K14" s="40"/>
      <c r="L14" s="48"/>
      <c r="M14" s="48"/>
      <c r="N14" s="85">
        <f>N16+N17</f>
        <v>9231</v>
      </c>
      <c r="O14" s="85">
        <f>O16</f>
        <v>1319</v>
      </c>
      <c r="P14" s="85">
        <f>P16</f>
        <v>1070</v>
      </c>
      <c r="Q14" s="46">
        <f t="shared" si="1"/>
        <v>11.591376882244612</v>
      </c>
      <c r="R14" s="46">
        <f t="shared" si="2"/>
        <v>81.122062168309327</v>
      </c>
    </row>
    <row r="15" spans="2:18" s="5" customFormat="1" ht="36.75" customHeight="1" x14ac:dyDescent="0.25">
      <c r="B15" s="105"/>
      <c r="C15" s="107"/>
      <c r="D15" s="107"/>
      <c r="E15" s="107"/>
      <c r="F15" s="109"/>
      <c r="G15" s="111"/>
      <c r="H15" s="52" t="s">
        <v>101</v>
      </c>
      <c r="I15" s="47">
        <v>938</v>
      </c>
      <c r="J15" s="40"/>
      <c r="K15" s="40"/>
      <c r="L15" s="48"/>
      <c r="M15" s="48"/>
      <c r="N15" s="85">
        <f>N18+N19</f>
        <v>769</v>
      </c>
      <c r="O15" s="85">
        <f>O18+O19</f>
        <v>969</v>
      </c>
      <c r="P15" s="85">
        <f>P18+P19</f>
        <v>964.99</v>
      </c>
      <c r="Q15" s="46">
        <f t="shared" si="1"/>
        <v>125.48634590377112</v>
      </c>
      <c r="R15" s="46">
        <f t="shared" si="2"/>
        <v>99.58617131062951</v>
      </c>
    </row>
    <row r="16" spans="2:18" s="5" customFormat="1" ht="39.75" customHeight="1" x14ac:dyDescent="0.25">
      <c r="B16" s="106" t="s">
        <v>108</v>
      </c>
      <c r="C16" s="106" t="s">
        <v>53</v>
      </c>
      <c r="D16" s="106" t="s">
        <v>17</v>
      </c>
      <c r="E16" s="106" t="s">
        <v>16</v>
      </c>
      <c r="F16" s="108"/>
      <c r="G16" s="112" t="s">
        <v>112</v>
      </c>
      <c r="H16" s="110" t="s">
        <v>100</v>
      </c>
      <c r="I16" s="114">
        <v>935</v>
      </c>
      <c r="J16" s="49" t="s">
        <v>18</v>
      </c>
      <c r="K16" s="87" t="s">
        <v>114</v>
      </c>
      <c r="L16" s="48">
        <v>2000162800</v>
      </c>
      <c r="M16" s="48">
        <v>244</v>
      </c>
      <c r="N16" s="85">
        <v>0</v>
      </c>
      <c r="O16" s="85">
        <v>1319</v>
      </c>
      <c r="P16" s="85">
        <v>1070</v>
      </c>
      <c r="Q16" s="46">
        <v>0</v>
      </c>
      <c r="R16" s="46">
        <f t="shared" si="2"/>
        <v>81.122062168309327</v>
      </c>
    </row>
    <row r="17" spans="2:18" s="5" customFormat="1" ht="39.75" customHeight="1" x14ac:dyDescent="0.25">
      <c r="B17" s="107"/>
      <c r="C17" s="107"/>
      <c r="D17" s="107"/>
      <c r="E17" s="107"/>
      <c r="F17" s="109"/>
      <c r="G17" s="113"/>
      <c r="H17" s="111"/>
      <c r="I17" s="115"/>
      <c r="J17" s="49" t="s">
        <v>20</v>
      </c>
      <c r="K17" s="87" t="s">
        <v>21</v>
      </c>
      <c r="L17" s="48">
        <v>740662800</v>
      </c>
      <c r="M17" s="48">
        <v>244</v>
      </c>
      <c r="N17" s="85">
        <v>9231</v>
      </c>
      <c r="O17" s="85">
        <v>0</v>
      </c>
      <c r="P17" s="85">
        <v>0</v>
      </c>
      <c r="Q17" s="46">
        <f t="shared" si="1"/>
        <v>0</v>
      </c>
      <c r="R17" s="46">
        <v>0</v>
      </c>
    </row>
    <row r="18" spans="2:18" s="5" customFormat="1" ht="28.5" customHeight="1" x14ac:dyDescent="0.25">
      <c r="B18" s="102" t="s">
        <v>108</v>
      </c>
      <c r="C18" s="102" t="s">
        <v>53</v>
      </c>
      <c r="D18" s="102" t="s">
        <v>17</v>
      </c>
      <c r="E18" s="102" t="s">
        <v>19</v>
      </c>
      <c r="F18" s="103"/>
      <c r="G18" s="118" t="s">
        <v>113</v>
      </c>
      <c r="H18" s="116" t="s">
        <v>101</v>
      </c>
      <c r="I18" s="117">
        <v>938</v>
      </c>
      <c r="J18" s="49" t="s">
        <v>20</v>
      </c>
      <c r="K18" s="87" t="s">
        <v>21</v>
      </c>
      <c r="L18" s="48">
        <v>2000162800</v>
      </c>
      <c r="M18" s="48">
        <v>622</v>
      </c>
      <c r="N18" s="85">
        <v>769</v>
      </c>
      <c r="O18" s="85">
        <v>769</v>
      </c>
      <c r="P18" s="85">
        <v>768.37</v>
      </c>
      <c r="Q18" s="46">
        <f t="shared" si="1"/>
        <v>99.918075422626785</v>
      </c>
      <c r="R18" s="46">
        <f>P18/O18*100</f>
        <v>99.918075422626785</v>
      </c>
    </row>
    <row r="19" spans="2:18" ht="24" customHeight="1" x14ac:dyDescent="0.25">
      <c r="B19" s="102"/>
      <c r="C19" s="102"/>
      <c r="D19" s="102"/>
      <c r="E19" s="102"/>
      <c r="F19" s="103"/>
      <c r="G19" s="118"/>
      <c r="H19" s="116"/>
      <c r="I19" s="117"/>
      <c r="J19" s="88">
        <v>11</v>
      </c>
      <c r="K19" s="89" t="s">
        <v>17</v>
      </c>
      <c r="L19" s="88">
        <v>2000162800</v>
      </c>
      <c r="M19" s="88">
        <v>622</v>
      </c>
      <c r="N19" s="92">
        <v>0</v>
      </c>
      <c r="O19" s="90">
        <v>200</v>
      </c>
      <c r="P19" s="91">
        <v>196.62</v>
      </c>
      <c r="Q19" s="46">
        <v>0</v>
      </c>
      <c r="R19" s="46">
        <f t="shared" si="2"/>
        <v>98.31</v>
      </c>
    </row>
  </sheetData>
  <mergeCells count="38">
    <mergeCell ref="B11:B13"/>
    <mergeCell ref="C11:C13"/>
    <mergeCell ref="H2:M2"/>
    <mergeCell ref="B3:R3"/>
    <mergeCell ref="N8:P8"/>
    <mergeCell ref="Q8:R8"/>
    <mergeCell ref="I8:M8"/>
    <mergeCell ref="B8:F8"/>
    <mergeCell ref="H8:H9"/>
    <mergeCell ref="G8:G9"/>
    <mergeCell ref="B5:R5"/>
    <mergeCell ref="B6:R6"/>
    <mergeCell ref="D11:D13"/>
    <mergeCell ref="E11:E13"/>
    <mergeCell ref="F11:F13"/>
    <mergeCell ref="G11:G13"/>
    <mergeCell ref="G14:G15"/>
    <mergeCell ref="G16:G17"/>
    <mergeCell ref="H16:H17"/>
    <mergeCell ref="I16:I17"/>
    <mergeCell ref="H18:H19"/>
    <mergeCell ref="I18:I19"/>
    <mergeCell ref="G18:G19"/>
    <mergeCell ref="B16:B17"/>
    <mergeCell ref="C16:C17"/>
    <mergeCell ref="D16:D17"/>
    <mergeCell ref="E16:E17"/>
    <mergeCell ref="F16:F17"/>
    <mergeCell ref="B14:B15"/>
    <mergeCell ref="C14:C15"/>
    <mergeCell ref="D14:D15"/>
    <mergeCell ref="E14:E15"/>
    <mergeCell ref="F14:F15"/>
    <mergeCell ref="B18:B19"/>
    <mergeCell ref="C18:C19"/>
    <mergeCell ref="D18:D19"/>
    <mergeCell ref="E18:E19"/>
    <mergeCell ref="F18:F19"/>
  </mergeCells>
  <phoneticPr fontId="30" type="noConversion"/>
  <pageMargins left="0.11811023622047245" right="0.11811023622047245" top="0.15748031496062992" bottom="0.15748031496062992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Q19"/>
  <sheetViews>
    <sheetView workbookViewId="0">
      <selection activeCell="I18" sqref="I18"/>
    </sheetView>
  </sheetViews>
  <sheetFormatPr defaultRowHeight="15" x14ac:dyDescent="0.25"/>
  <cols>
    <col min="1" max="1" width="4.7109375" customWidth="1"/>
    <col min="2" max="2" width="4.5703125" customWidth="1"/>
    <col min="3" max="3" width="22" customWidth="1"/>
    <col min="4" max="4" width="43.42578125" customWidth="1"/>
    <col min="5" max="5" width="18.7109375" customWidth="1"/>
    <col min="6" max="6" width="17.7109375" customWidth="1"/>
    <col min="7" max="7" width="15.85546875" customWidth="1"/>
  </cols>
  <sheetData>
    <row r="2" spans="1:17" ht="15.75" x14ac:dyDescent="0.25">
      <c r="G2" s="33" t="s">
        <v>66</v>
      </c>
    </row>
    <row r="3" spans="1:17" s="5" customFormat="1" ht="33" customHeight="1" x14ac:dyDescent="0.25">
      <c r="A3" s="136" t="s">
        <v>96</v>
      </c>
      <c r="B3" s="137"/>
      <c r="C3" s="137"/>
      <c r="D3" s="137"/>
      <c r="E3" s="137"/>
      <c r="F3" s="137"/>
      <c r="G3" s="137"/>
      <c r="H3" s="27"/>
      <c r="I3" s="27"/>
      <c r="J3" s="27"/>
      <c r="K3" s="27"/>
      <c r="L3" s="27"/>
      <c r="M3" s="27"/>
    </row>
    <row r="4" spans="1:17" s="5" customFormat="1" ht="14.45" customHeight="1" x14ac:dyDescent="0.25">
      <c r="A4" s="53"/>
      <c r="B4" s="54"/>
      <c r="C4" s="54"/>
      <c r="D4" s="54"/>
      <c r="E4" s="54"/>
      <c r="F4" s="54"/>
      <c r="G4" s="54"/>
      <c r="H4" s="32"/>
      <c r="I4" s="32"/>
      <c r="J4" s="32"/>
      <c r="K4" s="32"/>
      <c r="L4" s="32"/>
      <c r="M4" s="32"/>
    </row>
    <row r="5" spans="1:17" s="5" customFormat="1" ht="34.9" customHeight="1" x14ac:dyDescent="0.25">
      <c r="A5" s="143" t="s">
        <v>107</v>
      </c>
      <c r="B5" s="143"/>
      <c r="C5" s="143"/>
      <c r="D5" s="143"/>
      <c r="E5" s="143"/>
      <c r="F5" s="143"/>
      <c r="G5" s="143"/>
      <c r="H5" s="32"/>
      <c r="I5" s="32"/>
      <c r="J5" s="32"/>
      <c r="K5" s="32"/>
      <c r="L5" s="32"/>
      <c r="M5" s="32"/>
    </row>
    <row r="6" spans="1:17" ht="18" customHeight="1" x14ac:dyDescent="0.25">
      <c r="A6" s="138" t="s">
        <v>67</v>
      </c>
      <c r="B6" s="139"/>
      <c r="C6" s="139"/>
      <c r="D6" s="139"/>
      <c r="E6" s="139"/>
      <c r="F6" s="139"/>
      <c r="G6" s="139"/>
      <c r="H6" s="26"/>
      <c r="I6" s="26"/>
      <c r="J6" s="26"/>
      <c r="K6" s="26"/>
      <c r="L6" s="26"/>
      <c r="M6" s="26"/>
      <c r="N6" s="26"/>
      <c r="O6" s="26"/>
      <c r="P6" s="26"/>
      <c r="Q6" s="26"/>
    </row>
    <row r="7" spans="1:17" ht="10.5" customHeight="1" x14ac:dyDescent="0.25">
      <c r="A7" s="56"/>
      <c r="B7" s="56"/>
      <c r="C7" s="56"/>
      <c r="D7" s="56"/>
      <c r="E7" s="56"/>
      <c r="F7" s="56"/>
      <c r="G7" s="56"/>
    </row>
    <row r="8" spans="1:17" ht="26.25" customHeight="1" x14ac:dyDescent="0.25">
      <c r="A8" s="140" t="s">
        <v>0</v>
      </c>
      <c r="B8" s="140"/>
      <c r="C8" s="141" t="s">
        <v>22</v>
      </c>
      <c r="D8" s="141" t="s">
        <v>23</v>
      </c>
      <c r="E8" s="141" t="s">
        <v>26</v>
      </c>
      <c r="F8" s="142"/>
      <c r="G8" s="141" t="s">
        <v>56</v>
      </c>
    </row>
    <row r="9" spans="1:17" ht="19.5" customHeight="1" x14ac:dyDescent="0.25">
      <c r="A9" s="140"/>
      <c r="B9" s="140"/>
      <c r="C9" s="141"/>
      <c r="D9" s="141"/>
      <c r="E9" s="141" t="s">
        <v>68</v>
      </c>
      <c r="F9" s="141" t="s">
        <v>25</v>
      </c>
      <c r="G9" s="142"/>
    </row>
    <row r="10" spans="1:17" ht="36.6" customHeight="1" x14ac:dyDescent="0.25">
      <c r="A10" s="51" t="s">
        <v>5</v>
      </c>
      <c r="B10" s="51" t="s">
        <v>6</v>
      </c>
      <c r="C10" s="141"/>
      <c r="D10" s="141"/>
      <c r="E10" s="141"/>
      <c r="F10" s="141"/>
      <c r="G10" s="142"/>
    </row>
    <row r="11" spans="1:17" ht="15" customHeight="1" x14ac:dyDescent="0.25">
      <c r="A11" s="44">
        <v>1</v>
      </c>
      <c r="B11" s="44">
        <v>2</v>
      </c>
      <c r="C11" s="44">
        <v>3</v>
      </c>
      <c r="D11" s="44">
        <v>4</v>
      </c>
      <c r="E11" s="44">
        <v>5</v>
      </c>
      <c r="F11" s="44">
        <v>5</v>
      </c>
      <c r="G11" s="44">
        <v>7</v>
      </c>
    </row>
    <row r="12" spans="1:17" s="5" customFormat="1" x14ac:dyDescent="0.25">
      <c r="A12" s="134" t="s">
        <v>108</v>
      </c>
      <c r="B12" s="128"/>
      <c r="C12" s="135" t="s">
        <v>106</v>
      </c>
      <c r="D12" s="57" t="s">
        <v>15</v>
      </c>
      <c r="E12" s="83">
        <f>E13</f>
        <v>2288</v>
      </c>
      <c r="F12" s="83">
        <f>F13</f>
        <v>2034.99</v>
      </c>
      <c r="G12" s="58">
        <f>F12/E12</f>
        <v>0.88941870629370634</v>
      </c>
    </row>
    <row r="13" spans="1:17" s="5" customFormat="1" x14ac:dyDescent="0.25">
      <c r="A13" s="134"/>
      <c r="B13" s="128"/>
      <c r="C13" s="135"/>
      <c r="D13" s="25" t="s">
        <v>72</v>
      </c>
      <c r="E13" s="84">
        <f>E15+E16+E17+E19</f>
        <v>2288</v>
      </c>
      <c r="F13" s="84">
        <f>F15+F16+F17+F19</f>
        <v>2034.99</v>
      </c>
      <c r="G13" s="58">
        <f t="shared" ref="G13:G15" si="0">F13/E13</f>
        <v>0.88941870629370634</v>
      </c>
    </row>
    <row r="14" spans="1:17" s="5" customFormat="1" x14ac:dyDescent="0.25">
      <c r="A14" s="134"/>
      <c r="B14" s="128"/>
      <c r="C14" s="135"/>
      <c r="D14" s="59" t="s">
        <v>24</v>
      </c>
      <c r="E14" s="84"/>
      <c r="F14" s="84"/>
      <c r="G14" s="58"/>
    </row>
    <row r="15" spans="1:17" s="5" customFormat="1" ht="22.5" x14ac:dyDescent="0.25">
      <c r="A15" s="134"/>
      <c r="B15" s="128"/>
      <c r="C15" s="135"/>
      <c r="D15" s="25" t="s">
        <v>70</v>
      </c>
      <c r="E15" s="84">
        <v>2288</v>
      </c>
      <c r="F15" s="84">
        <v>2034.99</v>
      </c>
      <c r="G15" s="58">
        <f t="shared" si="0"/>
        <v>0.88941870629370634</v>
      </c>
    </row>
    <row r="16" spans="1:17" s="5" customFormat="1" x14ac:dyDescent="0.25">
      <c r="A16" s="134"/>
      <c r="B16" s="128"/>
      <c r="C16" s="135"/>
      <c r="D16" s="60" t="s">
        <v>69</v>
      </c>
      <c r="E16" s="84">
        <v>0</v>
      </c>
      <c r="F16" s="84">
        <v>0</v>
      </c>
      <c r="G16" s="58">
        <v>0</v>
      </c>
    </row>
    <row r="17" spans="1:7" s="5" customFormat="1" x14ac:dyDescent="0.25">
      <c r="A17" s="134"/>
      <c r="B17" s="128"/>
      <c r="C17" s="135"/>
      <c r="D17" s="61" t="s">
        <v>71</v>
      </c>
      <c r="E17" s="84">
        <v>0</v>
      </c>
      <c r="F17" s="84">
        <v>0</v>
      </c>
      <c r="G17" s="58">
        <v>0</v>
      </c>
    </row>
    <row r="18" spans="1:7" s="5" customFormat="1" ht="23.25" x14ac:dyDescent="0.25">
      <c r="A18" s="134"/>
      <c r="B18" s="128"/>
      <c r="C18" s="135"/>
      <c r="D18" s="61" t="s">
        <v>73</v>
      </c>
      <c r="E18" s="84">
        <v>0</v>
      </c>
      <c r="F18" s="84">
        <v>0</v>
      </c>
      <c r="G18" s="58">
        <v>0</v>
      </c>
    </row>
    <row r="19" spans="1:7" s="5" customFormat="1" x14ac:dyDescent="0.25">
      <c r="A19" s="134"/>
      <c r="B19" s="128"/>
      <c r="C19" s="135"/>
      <c r="D19" s="61" t="s">
        <v>115</v>
      </c>
      <c r="E19" s="84">
        <v>0</v>
      </c>
      <c r="F19" s="84">
        <v>0</v>
      </c>
      <c r="G19" s="58">
        <v>0</v>
      </c>
    </row>
  </sheetData>
  <mergeCells count="13">
    <mergeCell ref="A12:A19"/>
    <mergeCell ref="B12:B19"/>
    <mergeCell ref="C12:C19"/>
    <mergeCell ref="A3:G3"/>
    <mergeCell ref="A6:G6"/>
    <mergeCell ref="A8:B9"/>
    <mergeCell ref="C8:C10"/>
    <mergeCell ref="D8:D10"/>
    <mergeCell ref="E8:F8"/>
    <mergeCell ref="G8:G10"/>
    <mergeCell ref="E9:E10"/>
    <mergeCell ref="F9:F10"/>
    <mergeCell ref="A5:G5"/>
  </mergeCells>
  <pageMargins left="0.39370078740157483" right="0" top="0.15748031496062992" bottom="0.15748031496062992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12"/>
  <sheetViews>
    <sheetView workbookViewId="0">
      <selection activeCell="G15" sqref="G15"/>
    </sheetView>
  </sheetViews>
  <sheetFormatPr defaultRowHeight="15" x14ac:dyDescent="0.25"/>
  <cols>
    <col min="1" max="2" width="3.7109375" customWidth="1"/>
    <col min="3" max="3" width="3.85546875" customWidth="1"/>
    <col min="4" max="4" width="3.7109375" customWidth="1"/>
    <col min="5" max="5" width="39.85546875" customWidth="1"/>
    <col min="6" max="6" width="23.5703125" customWidth="1"/>
    <col min="7" max="7" width="16.7109375" customWidth="1"/>
    <col min="8" max="8" width="11.28515625" customWidth="1"/>
    <col min="9" max="9" width="34.28515625" customWidth="1"/>
    <col min="10" max="10" width="36.140625" style="3" customWidth="1"/>
    <col min="11" max="11" width="20.85546875" customWidth="1"/>
  </cols>
  <sheetData>
    <row r="2" spans="1:11" ht="16.149999999999999" customHeight="1" x14ac:dyDescent="0.25">
      <c r="K2" s="33" t="s">
        <v>74</v>
      </c>
    </row>
    <row r="3" spans="1:11" s="4" customFormat="1" ht="24.6" customHeight="1" x14ac:dyDescent="0.25">
      <c r="A3" s="100" t="s">
        <v>97</v>
      </c>
      <c r="B3" s="144"/>
      <c r="C3" s="144"/>
      <c r="D3" s="144"/>
      <c r="E3" s="144"/>
      <c r="F3" s="144"/>
      <c r="G3" s="144"/>
      <c r="H3" s="144"/>
      <c r="I3" s="144"/>
      <c r="J3" s="144"/>
      <c r="K3" s="145"/>
    </row>
    <row r="4" spans="1:11" s="4" customFormat="1" ht="15" customHeight="1" x14ac:dyDescent="0.25">
      <c r="A4" s="50"/>
      <c r="B4" s="55"/>
      <c r="C4" s="55"/>
      <c r="D4" s="55"/>
      <c r="E4" s="55"/>
      <c r="F4" s="55"/>
      <c r="G4" s="55"/>
      <c r="H4" s="55"/>
      <c r="I4" s="55"/>
      <c r="J4" s="55"/>
      <c r="K4" s="62"/>
    </row>
    <row r="5" spans="1:11" s="4" customFormat="1" ht="22.9" customHeight="1" x14ac:dyDescent="0.25">
      <c r="A5" s="150" t="s">
        <v>109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</row>
    <row r="6" spans="1:11" s="4" customFormat="1" ht="21.6" customHeight="1" x14ac:dyDescent="0.25">
      <c r="A6" s="151" t="s">
        <v>60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</row>
    <row r="7" spans="1:11" s="4" customFormat="1" ht="15" customHeight="1" x14ac:dyDescent="0.25">
      <c r="A7" s="146"/>
      <c r="B7" s="147"/>
      <c r="C7" s="147"/>
      <c r="D7" s="147"/>
      <c r="E7" s="147"/>
      <c r="F7" s="147"/>
      <c r="G7" s="147"/>
      <c r="H7" s="147"/>
      <c r="I7" s="147"/>
      <c r="J7" s="147"/>
      <c r="K7" s="148"/>
    </row>
    <row r="8" spans="1:11" ht="37.5" customHeight="1" x14ac:dyDescent="0.25">
      <c r="A8" s="125" t="s">
        <v>0</v>
      </c>
      <c r="B8" s="149"/>
      <c r="C8" s="149"/>
      <c r="D8" s="149"/>
      <c r="E8" s="128" t="s">
        <v>27</v>
      </c>
      <c r="F8" s="128" t="s">
        <v>75</v>
      </c>
      <c r="G8" s="128" t="s">
        <v>28</v>
      </c>
      <c r="H8" s="128" t="s">
        <v>29</v>
      </c>
      <c r="I8" s="128" t="s">
        <v>76</v>
      </c>
      <c r="J8" s="128" t="s">
        <v>77</v>
      </c>
      <c r="K8" s="128" t="s">
        <v>30</v>
      </c>
    </row>
    <row r="9" spans="1:11" ht="18.75" customHeight="1" x14ac:dyDescent="0.25">
      <c r="A9" s="51" t="s">
        <v>5</v>
      </c>
      <c r="B9" s="51" t="s">
        <v>6</v>
      </c>
      <c r="C9" s="51" t="s">
        <v>7</v>
      </c>
      <c r="D9" s="51" t="s">
        <v>8</v>
      </c>
      <c r="E9" s="128"/>
      <c r="F9" s="128"/>
      <c r="G9" s="128"/>
      <c r="H9" s="128"/>
      <c r="I9" s="128"/>
      <c r="J9" s="128"/>
      <c r="K9" s="128"/>
    </row>
    <row r="10" spans="1:11" s="5" customFormat="1" ht="36.75" customHeight="1" x14ac:dyDescent="0.25">
      <c r="A10" s="51">
        <v>20</v>
      </c>
      <c r="B10" s="51">
        <v>0</v>
      </c>
      <c r="C10" s="40" t="s">
        <v>17</v>
      </c>
      <c r="D10" s="51"/>
      <c r="E10" s="52" t="s">
        <v>111</v>
      </c>
      <c r="F10" s="63"/>
      <c r="G10" s="51"/>
      <c r="H10" s="51"/>
      <c r="I10" s="51"/>
      <c r="J10" s="25"/>
      <c r="K10" s="25"/>
    </row>
    <row r="11" spans="1:11" s="5" customFormat="1" ht="125.25" customHeight="1" x14ac:dyDescent="0.25">
      <c r="A11" s="51">
        <v>20</v>
      </c>
      <c r="B11" s="51">
        <v>0</v>
      </c>
      <c r="C11" s="51" t="s">
        <v>17</v>
      </c>
      <c r="D11" s="51">
        <v>1</v>
      </c>
      <c r="E11" s="25" t="s">
        <v>116</v>
      </c>
      <c r="F11" s="52" t="s">
        <v>100</v>
      </c>
      <c r="G11" s="51" t="s">
        <v>118</v>
      </c>
      <c r="H11" s="51">
        <v>2023</v>
      </c>
      <c r="I11" s="52" t="s">
        <v>119</v>
      </c>
      <c r="J11" s="52" t="s">
        <v>123</v>
      </c>
      <c r="K11" s="25" t="s">
        <v>122</v>
      </c>
    </row>
    <row r="12" spans="1:11" s="5" customFormat="1" ht="53.25" customHeight="1" x14ac:dyDescent="0.25">
      <c r="A12" s="51">
        <v>20</v>
      </c>
      <c r="B12" s="51">
        <v>0</v>
      </c>
      <c r="C12" s="51" t="s">
        <v>17</v>
      </c>
      <c r="D12" s="51">
        <v>2</v>
      </c>
      <c r="E12" s="52" t="s">
        <v>113</v>
      </c>
      <c r="F12" s="52" t="s">
        <v>117</v>
      </c>
      <c r="G12" s="86" t="s">
        <v>118</v>
      </c>
      <c r="H12" s="80">
        <v>2023</v>
      </c>
      <c r="I12" s="52" t="s">
        <v>120</v>
      </c>
      <c r="J12" s="52" t="s">
        <v>121</v>
      </c>
      <c r="K12" s="25"/>
    </row>
  </sheetData>
  <mergeCells count="12">
    <mergeCell ref="A3:K3"/>
    <mergeCell ref="A7:K7"/>
    <mergeCell ref="E8:E9"/>
    <mergeCell ref="F8:F9"/>
    <mergeCell ref="G8:G9"/>
    <mergeCell ref="H8:H9"/>
    <mergeCell ref="I8:I9"/>
    <mergeCell ref="J8:J9"/>
    <mergeCell ref="K8:K9"/>
    <mergeCell ref="A8:D8"/>
    <mergeCell ref="A5:K5"/>
    <mergeCell ref="A6:K6"/>
  </mergeCells>
  <pageMargins left="0.39370078740157483" right="0" top="0.15748031496062992" bottom="0.15748031496062992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L8"/>
  <sheetViews>
    <sheetView workbookViewId="0">
      <selection activeCell="F10" sqref="F10"/>
    </sheetView>
  </sheetViews>
  <sheetFormatPr defaultRowHeight="15" x14ac:dyDescent="0.25"/>
  <cols>
    <col min="1" max="1" width="4.85546875" customWidth="1"/>
    <col min="2" max="2" width="4.42578125" customWidth="1"/>
    <col min="3" max="3" width="4.28515625" customWidth="1"/>
    <col min="4" max="4" width="4.7109375" customWidth="1"/>
    <col min="5" max="5" width="25.140625" customWidth="1"/>
    <col min="6" max="6" width="33.28515625" customWidth="1"/>
    <col min="7" max="7" width="11" customWidth="1"/>
    <col min="8" max="12" width="10.7109375" customWidth="1"/>
    <col min="18" max="18" width="7.5703125" customWidth="1"/>
  </cols>
  <sheetData>
    <row r="2" spans="2:12" ht="15.75" x14ac:dyDescent="0.25">
      <c r="L2" s="35" t="s">
        <v>78</v>
      </c>
    </row>
    <row r="3" spans="2:12" x14ac:dyDescent="0.25">
      <c r="L3" s="6"/>
    </row>
    <row r="4" spans="2:12" s="2" customFormat="1" ht="51" customHeight="1" x14ac:dyDescent="0.25">
      <c r="B4" s="100" t="s">
        <v>98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5" spans="2:12" s="2" customFormat="1" ht="45.6" customHeight="1" x14ac:dyDescent="0.25">
      <c r="B5" s="150" t="s">
        <v>109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</row>
    <row r="6" spans="2:12" s="2" customFormat="1" ht="24" customHeight="1" x14ac:dyDescent="0.25">
      <c r="B6" s="151" t="s">
        <v>60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</row>
    <row r="7" spans="2:12" s="2" customFormat="1" ht="14.1" customHeight="1" x14ac:dyDescent="0.2"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</row>
    <row r="8" spans="2:12" ht="15.75" x14ac:dyDescent="0.25">
      <c r="B8" s="152" t="s">
        <v>92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</row>
  </sheetData>
  <mergeCells count="5">
    <mergeCell ref="B8:L8"/>
    <mergeCell ref="B4:L4"/>
    <mergeCell ref="B5:L5"/>
    <mergeCell ref="B6:L6"/>
    <mergeCell ref="B7:L7"/>
  </mergeCells>
  <phoneticPr fontId="30" type="noConversion"/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4"/>
  <sheetViews>
    <sheetView workbookViewId="0">
      <selection activeCell="K17" sqref="K17"/>
    </sheetView>
  </sheetViews>
  <sheetFormatPr defaultRowHeight="15" x14ac:dyDescent="0.25"/>
  <cols>
    <col min="1" max="1" width="4.140625" customWidth="1"/>
    <col min="2" max="2" width="6.7109375" customWidth="1"/>
    <col min="3" max="3" width="3.42578125" customWidth="1"/>
    <col min="4" max="4" width="37" customWidth="1"/>
    <col min="5" max="5" width="12.7109375" customWidth="1"/>
    <col min="6" max="8" width="10.7109375" customWidth="1"/>
    <col min="9" max="9" width="12" customWidth="1"/>
    <col min="10" max="10" width="10.7109375" customWidth="1"/>
    <col min="11" max="11" width="43.5703125" customWidth="1"/>
  </cols>
  <sheetData>
    <row r="1" spans="1:16" ht="15.75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71" t="s">
        <v>79</v>
      </c>
    </row>
    <row r="2" spans="1:16" ht="13.9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72"/>
    </row>
    <row r="3" spans="1:16" ht="19.899999999999999" customHeight="1" x14ac:dyDescent="0.25">
      <c r="A3" s="156" t="s">
        <v>99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</row>
    <row r="4" spans="1:16" ht="13.15" customHeight="1" x14ac:dyDescent="0.2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16" ht="28.9" customHeight="1" x14ac:dyDescent="0.25">
      <c r="A5" s="150" t="s">
        <v>109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</row>
    <row r="6" spans="1:16" ht="21" customHeight="1" x14ac:dyDescent="0.25">
      <c r="A6" s="151" t="s">
        <v>60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</row>
    <row r="7" spans="1:16" ht="16.149999999999999" customHeight="1" x14ac:dyDescent="0.25">
      <c r="A7" s="157"/>
      <c r="B7" s="157"/>
      <c r="C7" s="157"/>
      <c r="D7" s="157"/>
      <c r="E7" s="157"/>
      <c r="F7" s="157"/>
      <c r="G7" s="157"/>
      <c r="H7" s="157"/>
      <c r="I7" s="157"/>
      <c r="J7" s="157"/>
      <c r="K7" s="157"/>
    </row>
    <row r="8" spans="1:16" ht="17.25" customHeight="1" x14ac:dyDescent="0.25">
      <c r="A8" s="158" t="s">
        <v>31</v>
      </c>
      <c r="B8" s="158"/>
      <c r="C8" s="158" t="s">
        <v>32</v>
      </c>
      <c r="D8" s="159" t="s">
        <v>33</v>
      </c>
      <c r="E8" s="159" t="s">
        <v>34</v>
      </c>
      <c r="F8" s="162" t="s">
        <v>35</v>
      </c>
      <c r="G8" s="162"/>
      <c r="H8" s="162"/>
      <c r="I8" s="163" t="s">
        <v>83</v>
      </c>
      <c r="J8" s="163" t="s">
        <v>84</v>
      </c>
      <c r="K8" s="159" t="s">
        <v>36</v>
      </c>
    </row>
    <row r="9" spans="1:16" ht="77.25" customHeight="1" x14ac:dyDescent="0.25">
      <c r="A9" s="158"/>
      <c r="B9" s="158"/>
      <c r="C9" s="158"/>
      <c r="D9" s="160"/>
      <c r="E9" s="160"/>
      <c r="F9" s="158" t="s">
        <v>80</v>
      </c>
      <c r="G9" s="158" t="s">
        <v>81</v>
      </c>
      <c r="H9" s="158" t="s">
        <v>55</v>
      </c>
      <c r="I9" s="164"/>
      <c r="J9" s="164"/>
      <c r="K9" s="160"/>
    </row>
    <row r="10" spans="1:16" ht="18.75" customHeight="1" x14ac:dyDescent="0.25">
      <c r="A10" s="74" t="s">
        <v>5</v>
      </c>
      <c r="B10" s="74" t="s">
        <v>6</v>
      </c>
      <c r="C10" s="158"/>
      <c r="D10" s="161"/>
      <c r="E10" s="161"/>
      <c r="F10" s="158"/>
      <c r="G10" s="158"/>
      <c r="H10" s="158"/>
      <c r="I10" s="165"/>
      <c r="J10" s="165"/>
      <c r="K10" s="161"/>
    </row>
    <row r="11" spans="1:16" s="5" customFormat="1" ht="12.75" customHeight="1" x14ac:dyDescent="0.25">
      <c r="A11" s="75">
        <v>1</v>
      </c>
      <c r="B11" s="76">
        <v>2</v>
      </c>
      <c r="C11" s="48">
        <v>3</v>
      </c>
      <c r="D11" s="48">
        <v>4</v>
      </c>
      <c r="E11" s="48">
        <v>5</v>
      </c>
      <c r="F11" s="48">
        <v>6</v>
      </c>
      <c r="G11" s="48">
        <v>7</v>
      </c>
      <c r="H11" s="48">
        <v>8</v>
      </c>
      <c r="I11" s="48">
        <v>9</v>
      </c>
      <c r="J11" s="48">
        <v>10</v>
      </c>
      <c r="K11" s="76">
        <v>11</v>
      </c>
    </row>
    <row r="12" spans="1:16" s="5" customFormat="1" ht="78" customHeight="1" x14ac:dyDescent="0.25">
      <c r="A12" s="79" t="s">
        <v>108</v>
      </c>
      <c r="B12" s="79" t="s">
        <v>53</v>
      </c>
      <c r="C12" s="78">
        <v>1</v>
      </c>
      <c r="D12" s="93" t="s">
        <v>124</v>
      </c>
      <c r="E12" s="77" t="s">
        <v>89</v>
      </c>
      <c r="F12" s="78">
        <v>0</v>
      </c>
      <c r="G12" s="78">
        <v>94</v>
      </c>
      <c r="H12" s="178">
        <v>90.5</v>
      </c>
      <c r="I12" s="179">
        <f>H12/G12</f>
        <v>0.96276595744680848</v>
      </c>
      <c r="J12" s="94" t="s">
        <v>125</v>
      </c>
      <c r="K12" s="93" t="s">
        <v>126</v>
      </c>
      <c r="L12" s="18"/>
      <c r="M12" s="23"/>
      <c r="N12" s="23"/>
      <c r="O12" s="19"/>
      <c r="P12" s="20"/>
    </row>
    <row r="13" spans="1:16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6" ht="46.15" customHeight="1" x14ac:dyDescent="0.25">
      <c r="A14" s="155" t="s">
        <v>82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</row>
  </sheetData>
  <mergeCells count="16">
    <mergeCell ref="A14:K14"/>
    <mergeCell ref="A3:K3"/>
    <mergeCell ref="A7:K7"/>
    <mergeCell ref="A8:B9"/>
    <mergeCell ref="C8:C10"/>
    <mergeCell ref="D8:D10"/>
    <mergeCell ref="E8:E10"/>
    <mergeCell ref="F8:H8"/>
    <mergeCell ref="I8:I10"/>
    <mergeCell ref="J8:J10"/>
    <mergeCell ref="K8:K10"/>
    <mergeCell ref="F9:F10"/>
    <mergeCell ref="G9:G10"/>
    <mergeCell ref="H9:H10"/>
    <mergeCell ref="A5:K5"/>
    <mergeCell ref="A6:K6"/>
  </mergeCells>
  <pageMargins left="0.39370078740157483" right="0.11811023622047245" top="0.35433070866141736" bottom="0.35433070866141736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L12"/>
  <sheetViews>
    <sheetView topLeftCell="A4" workbookViewId="0">
      <selection activeCell="C17" sqref="C17"/>
    </sheetView>
  </sheetViews>
  <sheetFormatPr defaultRowHeight="15" x14ac:dyDescent="0.25"/>
  <cols>
    <col min="1" max="1" width="4.42578125" customWidth="1"/>
    <col min="2" max="2" width="4.28515625" customWidth="1"/>
    <col min="3" max="3" width="52.42578125" customWidth="1"/>
    <col min="4" max="4" width="13.28515625" customWidth="1"/>
    <col min="5" max="5" width="10.28515625" customWidth="1"/>
    <col min="6" max="6" width="67.85546875" customWidth="1"/>
  </cols>
  <sheetData>
    <row r="2" spans="2:12" ht="15.75" x14ac:dyDescent="0.25">
      <c r="F2" s="33" t="s">
        <v>85</v>
      </c>
    </row>
    <row r="3" spans="2:12" ht="13.5" customHeight="1" x14ac:dyDescent="0.25">
      <c r="F3" s="6"/>
    </row>
    <row r="4" spans="2:12" ht="46.5" customHeight="1" x14ac:dyDescent="0.25">
      <c r="B4" s="166" t="s">
        <v>103</v>
      </c>
      <c r="C4" s="167"/>
      <c r="D4" s="167"/>
      <c r="E4" s="167"/>
      <c r="F4" s="167"/>
    </row>
    <row r="5" spans="2:12" ht="35.450000000000003" customHeight="1" x14ac:dyDescent="0.25">
      <c r="B5" s="150" t="s">
        <v>109</v>
      </c>
      <c r="C5" s="150"/>
      <c r="D5" s="150"/>
      <c r="E5" s="150"/>
      <c r="F5" s="150"/>
      <c r="G5" s="64"/>
      <c r="H5" s="64"/>
      <c r="I5" s="64"/>
      <c r="J5" s="64"/>
      <c r="K5" s="64"/>
      <c r="L5" s="64"/>
    </row>
    <row r="6" spans="2:12" ht="24.6" customHeight="1" x14ac:dyDescent="0.25">
      <c r="B6" s="151" t="s">
        <v>60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</row>
    <row r="7" spans="2:12" ht="24" customHeight="1" x14ac:dyDescent="0.25">
      <c r="B7" s="168"/>
      <c r="C7" s="169"/>
      <c r="D7" s="169"/>
      <c r="E7" s="169"/>
      <c r="F7" s="169"/>
      <c r="G7" s="5"/>
      <c r="H7" s="5"/>
      <c r="I7" s="5"/>
      <c r="J7" s="5"/>
      <c r="K7" s="5"/>
      <c r="L7" s="5"/>
    </row>
    <row r="8" spans="2:12" ht="31.5" x14ac:dyDescent="0.25">
      <c r="B8" s="65" t="s">
        <v>32</v>
      </c>
      <c r="C8" s="66" t="s">
        <v>37</v>
      </c>
      <c r="D8" s="67" t="s">
        <v>38</v>
      </c>
      <c r="E8" s="66" t="s">
        <v>39</v>
      </c>
      <c r="F8" s="66" t="s">
        <v>40</v>
      </c>
      <c r="G8" s="5"/>
      <c r="H8" s="5"/>
      <c r="I8" s="5"/>
      <c r="J8" s="5"/>
      <c r="K8" s="5"/>
      <c r="L8" s="5"/>
    </row>
    <row r="9" spans="2:12" ht="21" customHeight="1" x14ac:dyDescent="0.25">
      <c r="B9" s="66"/>
      <c r="C9" s="68"/>
      <c r="D9" s="69"/>
      <c r="E9" s="66"/>
      <c r="F9" s="70"/>
      <c r="G9" s="5"/>
      <c r="H9" s="5"/>
      <c r="I9" s="5"/>
      <c r="J9" s="5"/>
      <c r="K9" s="5"/>
      <c r="L9" s="5"/>
    </row>
    <row r="10" spans="2:12" x14ac:dyDescent="0.25">
      <c r="B10" s="5"/>
      <c r="C10" s="5"/>
      <c r="D10" s="5"/>
      <c r="E10" s="5"/>
      <c r="F10" s="5"/>
    </row>
    <row r="11" spans="2:12" x14ac:dyDescent="0.25">
      <c r="B11" s="5"/>
      <c r="C11" s="5"/>
      <c r="D11" s="5"/>
      <c r="E11" s="5"/>
      <c r="F11" s="5"/>
    </row>
    <row r="12" spans="2:12" x14ac:dyDescent="0.25">
      <c r="B12" s="5"/>
      <c r="C12" s="5"/>
      <c r="D12" s="5"/>
      <c r="E12" s="5"/>
      <c r="F12" s="5"/>
    </row>
  </sheetData>
  <mergeCells count="4">
    <mergeCell ref="B4:F4"/>
    <mergeCell ref="B7:F7"/>
    <mergeCell ref="B5:F5"/>
    <mergeCell ref="B6:L6"/>
  </mergeCells>
  <phoneticPr fontId="30" type="noConversion"/>
  <pageMargins left="0" right="0" top="0.35433070866141736" bottom="0.35433070866141736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L15"/>
  <sheetViews>
    <sheetView tabSelected="1" workbookViewId="0">
      <selection activeCell="B15" sqref="B15:K15"/>
    </sheetView>
  </sheetViews>
  <sheetFormatPr defaultRowHeight="15" x14ac:dyDescent="0.25"/>
  <cols>
    <col min="1" max="1" width="4.28515625" customWidth="1"/>
    <col min="2" max="2" width="7.28515625" customWidth="1"/>
    <col min="3" max="3" width="7.5703125" customWidth="1"/>
    <col min="4" max="4" width="19.42578125" customWidth="1"/>
    <col min="5" max="5" width="15" customWidth="1"/>
    <col min="6" max="6" width="17.42578125" customWidth="1"/>
    <col min="7" max="7" width="17.85546875" customWidth="1"/>
    <col min="8" max="8" width="13.7109375" customWidth="1"/>
    <col min="9" max="9" width="13.140625" customWidth="1"/>
    <col min="10" max="10" width="14.42578125" customWidth="1"/>
    <col min="11" max="11" width="13.28515625" customWidth="1"/>
  </cols>
  <sheetData>
    <row r="2" spans="2:12" x14ac:dyDescent="0.25">
      <c r="K2" s="36" t="s">
        <v>86</v>
      </c>
    </row>
    <row r="3" spans="2:12" ht="44.25" customHeight="1" x14ac:dyDescent="0.25">
      <c r="B3" s="170" t="s">
        <v>102</v>
      </c>
      <c r="C3" s="170"/>
      <c r="D3" s="170"/>
      <c r="E3" s="170"/>
      <c r="F3" s="170"/>
      <c r="G3" s="170"/>
      <c r="H3" s="170"/>
      <c r="I3" s="170"/>
      <c r="J3" s="170"/>
      <c r="K3" s="170"/>
    </row>
    <row r="4" spans="2:12" ht="33.6" customHeight="1" x14ac:dyDescent="0.25">
      <c r="B4" s="176" t="s">
        <v>110</v>
      </c>
      <c r="C4" s="176"/>
      <c r="D4" s="176"/>
      <c r="E4" s="176"/>
      <c r="F4" s="176"/>
      <c r="G4" s="176"/>
      <c r="H4" s="176"/>
      <c r="I4" s="176"/>
      <c r="J4" s="176"/>
      <c r="K4" s="176"/>
    </row>
    <row r="5" spans="2:12" ht="21.6" customHeight="1" x14ac:dyDescent="0.25">
      <c r="B5" s="151" t="s">
        <v>60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</row>
    <row r="6" spans="2:12" ht="10.15" customHeight="1" x14ac:dyDescent="0.25">
      <c r="B6" s="177"/>
      <c r="C6" s="177"/>
      <c r="D6" s="177"/>
      <c r="E6" s="177"/>
      <c r="F6" s="177"/>
      <c r="G6" s="177"/>
      <c r="H6" s="177"/>
      <c r="I6" s="177"/>
      <c r="J6" s="177"/>
      <c r="K6" s="177"/>
    </row>
    <row r="7" spans="2:12" ht="9" customHeight="1" x14ac:dyDescent="0.25">
      <c r="B7" s="13"/>
      <c r="C7" s="14"/>
      <c r="D7" s="14"/>
      <c r="E7" s="14"/>
      <c r="F7" s="14"/>
      <c r="G7" s="14"/>
      <c r="H7" s="14"/>
      <c r="I7" s="14"/>
      <c r="J7" s="14"/>
      <c r="K7" s="14"/>
    </row>
    <row r="8" spans="2:12" ht="95.25" customHeight="1" x14ac:dyDescent="0.25">
      <c r="B8" s="173" t="s">
        <v>0</v>
      </c>
      <c r="C8" s="173"/>
      <c r="D8" s="174" t="s">
        <v>42</v>
      </c>
      <c r="E8" s="174" t="s">
        <v>43</v>
      </c>
      <c r="F8" s="174" t="s">
        <v>44</v>
      </c>
      <c r="G8" s="15" t="s">
        <v>45</v>
      </c>
      <c r="H8" s="15" t="s">
        <v>46</v>
      </c>
      <c r="I8" s="15" t="s">
        <v>47</v>
      </c>
      <c r="J8" s="15" t="s">
        <v>48</v>
      </c>
      <c r="K8" s="15" t="s">
        <v>49</v>
      </c>
    </row>
    <row r="9" spans="2:12" s="17" customFormat="1" x14ac:dyDescent="0.25">
      <c r="B9" s="15" t="s">
        <v>5</v>
      </c>
      <c r="C9" s="15" t="s">
        <v>6</v>
      </c>
      <c r="D9" s="174"/>
      <c r="E9" s="175"/>
      <c r="F9" s="175"/>
      <c r="G9" s="28" t="s">
        <v>57</v>
      </c>
      <c r="H9" s="16" t="s">
        <v>50</v>
      </c>
      <c r="I9" s="16" t="s">
        <v>51</v>
      </c>
      <c r="J9" s="16" t="s">
        <v>52</v>
      </c>
      <c r="K9" s="28" t="s">
        <v>58</v>
      </c>
    </row>
    <row r="10" spans="2:12" s="17" customFormat="1" x14ac:dyDescent="0.25">
      <c r="B10" s="15">
        <v>1</v>
      </c>
      <c r="C10" s="15">
        <v>2</v>
      </c>
      <c r="D10" s="15">
        <v>3</v>
      </c>
      <c r="E10" s="16">
        <v>4</v>
      </c>
      <c r="F10" s="16">
        <v>5</v>
      </c>
      <c r="G10" s="16">
        <v>6</v>
      </c>
      <c r="H10" s="16">
        <v>7</v>
      </c>
      <c r="I10" s="16">
        <v>8</v>
      </c>
      <c r="J10" s="16">
        <v>9</v>
      </c>
      <c r="K10" s="16">
        <v>10</v>
      </c>
    </row>
    <row r="11" spans="2:12" s="17" customFormat="1" ht="88.5" customHeight="1" x14ac:dyDescent="0.25">
      <c r="B11" s="21" t="s">
        <v>108</v>
      </c>
      <c r="C11" s="15"/>
      <c r="D11" s="29" t="s">
        <v>106</v>
      </c>
      <c r="E11" s="30" t="s">
        <v>88</v>
      </c>
      <c r="F11" s="34" t="s">
        <v>87</v>
      </c>
      <c r="G11" s="31">
        <f>H11*K11</f>
        <v>1.0832395950506186</v>
      </c>
      <c r="H11" s="31">
        <v>0.96299999999999997</v>
      </c>
      <c r="I11" s="31">
        <v>1</v>
      </c>
      <c r="J11" s="31">
        <v>0.88900000000000001</v>
      </c>
      <c r="K11" s="31">
        <f>I11/J11</f>
        <v>1.124859392575928</v>
      </c>
    </row>
    <row r="13" spans="2:12" s="5" customFormat="1" ht="24" customHeight="1" x14ac:dyDescent="0.25">
      <c r="B13" s="171"/>
      <c r="C13" s="171"/>
      <c r="D13" s="171"/>
      <c r="E13" s="171"/>
      <c r="F13" s="171"/>
      <c r="G13" s="171"/>
      <c r="H13" s="171"/>
      <c r="I13" s="171"/>
      <c r="J13" s="171"/>
      <c r="K13" s="171"/>
    </row>
    <row r="14" spans="2:12" s="5" customFormat="1" x14ac:dyDescent="0.25"/>
    <row r="15" spans="2:12" s="5" customFormat="1" ht="41.25" customHeight="1" x14ac:dyDescent="0.3">
      <c r="B15" s="172"/>
      <c r="C15" s="172"/>
      <c r="D15" s="172"/>
      <c r="E15" s="172"/>
      <c r="F15" s="172"/>
      <c r="G15" s="172"/>
      <c r="H15" s="172"/>
      <c r="I15" s="172"/>
      <c r="J15" s="172"/>
      <c r="K15" s="172"/>
    </row>
  </sheetData>
  <mergeCells count="10">
    <mergeCell ref="B3:K3"/>
    <mergeCell ref="B13:K13"/>
    <mergeCell ref="B15:K15"/>
    <mergeCell ref="B8:C8"/>
    <mergeCell ref="D8:D9"/>
    <mergeCell ref="E8:E9"/>
    <mergeCell ref="F8:F9"/>
    <mergeCell ref="B4:K4"/>
    <mergeCell ref="B6:K6"/>
    <mergeCell ref="B5:L5"/>
  </mergeCells>
  <phoneticPr fontId="30" type="noConversion"/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титул</vt:lpstr>
      <vt:lpstr> ф 1</vt:lpstr>
      <vt:lpstr>ф 2</vt:lpstr>
      <vt:lpstr>ф 3</vt:lpstr>
      <vt:lpstr>ф 4</vt:lpstr>
      <vt:lpstr>ф 5</vt:lpstr>
      <vt:lpstr>ф 6</vt:lpstr>
      <vt:lpstr> ф7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2017-02-21T05:33:05Z</cp:lastPrinted>
  <dcterms:created xsi:type="dcterms:W3CDTF">2006-09-16T00:00:00Z</dcterms:created>
  <dcterms:modified xsi:type="dcterms:W3CDTF">2024-03-28T04:03:59Z</dcterms:modified>
</cp:coreProperties>
</file>